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Datos y resultados" sheetId="1" r:id="rId1"/>
    <sheet name="Calculos" sheetId="2" r:id="rId2"/>
  </sheets>
  <calcPr calcId="125725"/>
</workbook>
</file>

<file path=xl/calcChain.xml><?xml version="1.0" encoding="utf-8"?>
<calcChain xmlns="http://schemas.openxmlformats.org/spreadsheetml/2006/main">
  <c r="B10" i="2"/>
  <c r="B6"/>
  <c r="B5" i="1"/>
  <c r="B3" i="2"/>
  <c r="B2"/>
  <c r="B1"/>
  <c r="B9" l="1"/>
  <c r="B11" s="1"/>
  <c r="B5"/>
  <c r="B7" s="1"/>
  <c r="B12" i="1" l="1"/>
  <c r="B13" s="1"/>
</calcChain>
</file>

<file path=xl/sharedStrings.xml><?xml version="1.0" encoding="utf-8"?>
<sst xmlns="http://schemas.openxmlformats.org/spreadsheetml/2006/main" count="29" uniqueCount="21">
  <si>
    <t>Coeficiente K según vinculación exterior (tabla)</t>
  </si>
  <si>
    <r>
      <t>[mm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</si>
  <si>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Resistencia característica hormigón a compresión fck</t>
  </si>
  <si>
    <t>[MPa]</t>
  </si>
  <si>
    <t>Resistencia característica acero fyk</t>
  </si>
  <si>
    <t>Area sección de hormigón Ac</t>
  </si>
  <si>
    <t>Cuantía de referencia po</t>
  </si>
  <si>
    <t>Cuantía arm. traccionada p</t>
  </si>
  <si>
    <t>Cuantía arm. comprimida p'</t>
  </si>
  <si>
    <t>L/d para p&lt;=po</t>
  </si>
  <si>
    <t>Area real acero arm. longitudinal traccionado As</t>
  </si>
  <si>
    <t>Area real acero arm. longitudinal comprimido As'</t>
  </si>
  <si>
    <t>Area necesaria acero arm. longitudinal traccionado As</t>
  </si>
  <si>
    <t>Area necesaria acero arm. longitudinal comprimido As'</t>
  </si>
  <si>
    <t>Corrección por área superior a necesaria</t>
  </si>
  <si>
    <t>L/d para p&lt;=po corregida</t>
  </si>
  <si>
    <t>L/d para p&gt;po</t>
  </si>
  <si>
    <t>Esbeltez L/d</t>
  </si>
  <si>
    <t>Luz de la viga</t>
  </si>
  <si>
    <t>[m]</t>
  </si>
  <si>
    <t>Canto útil mayor o igual 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</si>
</sst>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590549</xdr:colOff>
      <xdr:row>16</xdr:row>
      <xdr:rowOff>80644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0"/>
          <a:ext cx="5915024" cy="3271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1</xdr:row>
      <xdr:rowOff>19050</xdr:rowOff>
    </xdr:from>
    <xdr:to>
      <xdr:col>10</xdr:col>
      <xdr:colOff>533400</xdr:colOff>
      <xdr:row>10</xdr:row>
      <xdr:rowOff>114961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209550"/>
          <a:ext cx="5438775" cy="18104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D20" sqref="D20"/>
    </sheetView>
  </sheetViews>
  <sheetFormatPr baseColWidth="10" defaultRowHeight="15"/>
  <cols>
    <col min="1" max="1" width="50.5703125" customWidth="1"/>
  </cols>
  <sheetData>
    <row r="2" spans="1:3">
      <c r="A2" t="s">
        <v>0</v>
      </c>
      <c r="B2">
        <v>1</v>
      </c>
    </row>
    <row r="3" spans="1:3">
      <c r="A3" t="s">
        <v>2</v>
      </c>
      <c r="B3">
        <v>30</v>
      </c>
      <c r="C3" t="s">
        <v>3</v>
      </c>
    </row>
    <row r="4" spans="1:3">
      <c r="A4" t="s">
        <v>4</v>
      </c>
      <c r="B4">
        <v>500</v>
      </c>
      <c r="C4" t="s">
        <v>3</v>
      </c>
    </row>
    <row r="5" spans="1:3" ht="17.25">
      <c r="A5" t="s">
        <v>5</v>
      </c>
      <c r="B5">
        <f>300*550</f>
        <v>165000</v>
      </c>
      <c r="C5" t="s">
        <v>1</v>
      </c>
    </row>
    <row r="6" spans="1:3" ht="17.25">
      <c r="A6" t="s">
        <v>10</v>
      </c>
      <c r="B6">
        <v>800</v>
      </c>
      <c r="C6" t="s">
        <v>1</v>
      </c>
    </row>
    <row r="7" spans="1:3" ht="17.25">
      <c r="A7" t="s">
        <v>11</v>
      </c>
      <c r="B7">
        <v>300</v>
      </c>
      <c r="C7" t="s">
        <v>1</v>
      </c>
    </row>
    <row r="8" spans="1:3" ht="17.25">
      <c r="A8" t="s">
        <v>12</v>
      </c>
      <c r="B8">
        <v>800</v>
      </c>
      <c r="C8" t="s">
        <v>1</v>
      </c>
    </row>
    <row r="9" spans="1:3" ht="17.25">
      <c r="A9" t="s">
        <v>13</v>
      </c>
      <c r="B9">
        <v>300</v>
      </c>
      <c r="C9" t="s">
        <v>1</v>
      </c>
    </row>
    <row r="10" spans="1:3">
      <c r="A10" t="s">
        <v>18</v>
      </c>
      <c r="B10">
        <v>8</v>
      </c>
      <c r="C10" t="s">
        <v>19</v>
      </c>
    </row>
    <row r="12" spans="1:3">
      <c r="A12" t="s">
        <v>17</v>
      </c>
      <c r="B12" s="1">
        <f>IF(Calculos!B2&gt;Calculos!B1,Calculos!B11,Calculos!B7)</f>
        <v>21.099731618450122</v>
      </c>
    </row>
    <row r="13" spans="1:3">
      <c r="A13" t="s">
        <v>20</v>
      </c>
      <c r="B13" s="1">
        <f>B10/B12</f>
        <v>0.37915174205365743</v>
      </c>
      <c r="C13" t="s">
        <v>19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G21" sqref="G21"/>
    </sheetView>
  </sheetViews>
  <sheetFormatPr baseColWidth="10" defaultRowHeight="15"/>
  <cols>
    <col min="1" max="1" width="36.42578125" customWidth="1"/>
    <col min="2" max="2" width="11.42578125" customWidth="1"/>
  </cols>
  <sheetData>
    <row r="1" spans="1:2">
      <c r="A1" t="s">
        <v>6</v>
      </c>
      <c r="B1">
        <f>(('Datos y resultados'!B3)^0.5)/1000</f>
        <v>5.4772255750516613E-3</v>
      </c>
    </row>
    <row r="2" spans="1:2">
      <c r="A2" t="s">
        <v>7</v>
      </c>
      <c r="B2">
        <f>'Datos y resultados'!B6/'Datos y resultados'!B5</f>
        <v>4.8484848484848485E-3</v>
      </c>
    </row>
    <row r="3" spans="1:2">
      <c r="A3" t="s">
        <v>8</v>
      </c>
      <c r="B3">
        <f>'Datos y resultados'!B7/'Datos y resultados'!B5</f>
        <v>1.8181818181818182E-3</v>
      </c>
    </row>
    <row r="5" spans="1:2">
      <c r="A5" t="s">
        <v>9</v>
      </c>
      <c r="B5">
        <f>'Datos y resultados'!B2*(11+1.5*(('Datos y resultados'!B3)^0.5)*(B1/B2)+3.2*(('Datos y resultados'!B3)^0.5)*((B1/B2)-1)^(3/2))</f>
        <v>21.099731618450122</v>
      </c>
    </row>
    <row r="6" spans="1:2">
      <c r="A6" t="s">
        <v>14</v>
      </c>
      <c r="B6">
        <f>500*'Datos y resultados'!B6/('Datos y resultados'!B4*'Datos y resultados'!B8)</f>
        <v>1</v>
      </c>
    </row>
    <row r="7" spans="1:2">
      <c r="A7" t="s">
        <v>15</v>
      </c>
      <c r="B7">
        <f>B5*B6</f>
        <v>21.099731618450122</v>
      </c>
    </row>
    <row r="9" spans="1:2">
      <c r="A9" t="s">
        <v>16</v>
      </c>
      <c r="B9">
        <f>'Datos y resultados'!B2*(11+1.5*(('Datos y resultados'!B3)^0.5)*(B1/(B2-B3))+(1/12)*(('Datos y resultados'!B3)^0.5)*((B3/B2)^(1/2)))</f>
        <v>26.129508497187476</v>
      </c>
    </row>
    <row r="10" spans="1:2">
      <c r="A10" t="s">
        <v>14</v>
      </c>
      <c r="B10">
        <f>500*'Datos y resultados'!B6/('Datos y resultados'!B4*'Datos y resultados'!B8)</f>
        <v>1</v>
      </c>
    </row>
    <row r="11" spans="1:2">
      <c r="A11" t="s">
        <v>15</v>
      </c>
      <c r="B11">
        <f>B9*B10</f>
        <v>26.129508497187476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y resultados</vt:lpstr>
      <vt:lpstr>Calculos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2016-06-27T16:48:54Z</dcterms:modified>
</cp:coreProperties>
</file>